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mc:AlternateContent xmlns:mc="http://schemas.openxmlformats.org/markup-compatibility/2006">
    <mc:Choice Requires="x15">
      <x15ac:absPath xmlns:x15ac="http://schemas.microsoft.com/office/spreadsheetml/2010/11/ac" url="\\LANDISK-31B092\zaisei\財政担当フォルダ（共有ＮＷ）\○財政課\公営企業関係調査・通知\R5\00_照会\◆経営比較分析\各課回答\"/>
    </mc:Choice>
  </mc:AlternateContent>
  <xr:revisionPtr revIDLastSave="0" documentId="13_ncr:1_{8D5786F1-DE5A-409F-836C-7F4888C0F332}" xr6:coauthVersionLast="47" xr6:coauthVersionMax="47" xr10:uidLastSave="{00000000-0000-0000-0000-000000000000}"/>
  <workbookProtection workbookAlgorithmName="SHA-512" workbookHashValue="DJOpaq5aexyWAngjdAJHPWM18TJJL89NHpr2gmtNMZ+36P0Xi6mUPfDesCh1b1X4L9u16eDuchPj/ySu8+tbxQ==" workbookSaltValue="fooN779RaKCId4oqS15YRg==" workbookSpinCount="100000" lockStructure="1"/>
  <bookViews>
    <workbookView xWindow="26190" yWindow="-5220" windowWidth="13005" windowHeight="1464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AL8" i="4" s="1"/>
  <c r="R6" i="5"/>
  <c r="AD10" i="4" s="1"/>
  <c r="Q6" i="5"/>
  <c r="P6" i="5"/>
  <c r="O6" i="5"/>
  <c r="I10" i="4" s="1"/>
  <c r="N6" i="5"/>
  <c r="B10" i="4" s="1"/>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L85" i="4"/>
  <c r="K85" i="4"/>
  <c r="I85" i="4"/>
  <c r="H85" i="4"/>
  <c r="G85" i="4"/>
  <c r="E85" i="4"/>
  <c r="BB10" i="4"/>
  <c r="AT10" i="4"/>
  <c r="W10" i="4"/>
  <c r="P10" i="4"/>
  <c r="BB8" i="4"/>
  <c r="AT8" i="4"/>
  <c r="AD8" i="4"/>
  <c r="W8" i="4"/>
  <c r="P8" i="4"/>
  <c r="B8" i="4"/>
  <c r="B6" i="4"/>
</calcChain>
</file>

<file path=xl/sharedStrings.xml><?xml version="1.0" encoding="utf-8"?>
<sst xmlns="http://schemas.openxmlformats.org/spreadsheetml/2006/main" count="253" uniqueCount="116">
  <si>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</si>
  <si>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</si>
  <si>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</si>
  <si>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</si>
  <si>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</si>
  <si>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</si>
  <si>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</si>
  <si>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</si>
  <si>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</si>
  <si>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</si>
  <si>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</si>
  <si>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</si>
  <si>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</si>
  <si>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</si>
  <si>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</si>
  <si>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</si>
  <si>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</si>
  <si>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</si>
  <si>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</si>
  <si>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</si>
  <si>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</si>
  <si>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</si>
  <si>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</si>
  <si>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</si>
  <si>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</si>
  <si>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</si>
  <si>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</si>
  <si>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</si>
  <si>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</si>
  <si>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</si>
  <si>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</si>
  <si>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</si>
  <si>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</si>
  <si>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</si>
  <si>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</si>
  <si>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</si>
  <si>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</si>
  <si>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</si>
  <si>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</si>
  <si>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</si>
  <si>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</si>
  <si>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</si>
  <si>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</si>
  <si>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</si>
  <si>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</si>
  <si>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</si>
  <si>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</si>
  <si>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</si>
  <si>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</si>
  <si>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</si>
  <si>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</si>
  <si>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</si>
  <si>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</si>
  <si>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</si>
  <si>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</si>
  <si>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</si>
  <si>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</si>
  <si>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</si>
  <si>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</si>
  <si>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</si>
  <si>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</si>
  <si>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</si>
  <si>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</si>
  <si>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</si>
  <si>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</si>
  <si>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</si>
  <si>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</si>
  <si>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</si>
  <si>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</si>
  <si>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</si>
  <si>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</si>
  <si>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</si>
  <si>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</si>
  <si>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</si>
  <si>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</si>
  <si>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</si>
  <si>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</si>
  <si>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</si>
  <si>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</si>
  <si>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</si>
  <si>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</si>
  <si>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</si>
  <si>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</si>
  <si>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</si>
  <si>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</si>
  <si>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</si>
  <si>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</si>
  <si>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</si>
  <si>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</si>
  <si>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</si>
  <si>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</si>
  <si>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</si>
  <si>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</si>
  <si>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</si>
  <si>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</si>
  <si>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</si>
  <si>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徳島県　美馬市</t>
  </si>
  <si>
    <t>法適用</t>
  </si>
  <si>
    <t>下水道事業</t>
  </si>
  <si>
    <t>特定環境保全公共下水道</t>
  </si>
  <si>
    <t>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</si>
  <si>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</si>
  <si>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</si>
  <si>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</si>
  <si>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</si>
  <si>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</si>
  <si>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</si>
  <si>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</si>
  <si>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</si>
  <si>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</si>
  <si>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</si>
  <si>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</si>
  <si>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</si>
  <si>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類似団体と比較して①有形固定資産減価償却率が高いが、②管渠老朽化率は0%である。これは、供用開始１５年以上を経過し、ポンプ場施設と処理場施設の機械・装置が老朽化していることを意味する。
　公共下水道事業ストックマネジメント（令和2年度策定）に基づき、計画的に機械・装置の更新を行っていく。</t>
    <rPh sb="11" eb="13">
      <t>ユウケイ</t>
    </rPh>
    <rPh sb="13" eb="17">
      <t>コテイシサン</t>
    </rPh>
    <rPh sb="17" eb="19">
      <t>ゲンカ</t>
    </rPh>
    <rPh sb="19" eb="22">
      <t>ショウキャクリツ</t>
    </rPh>
    <rPh sb="23" eb="24">
      <t>タカ</t>
    </rPh>
    <rPh sb="28" eb="30">
      <t>カンキョ</t>
    </rPh>
    <rPh sb="30" eb="33">
      <t>ロウキュウカ</t>
    </rPh>
    <rPh sb="33" eb="34">
      <t>リツ</t>
    </rPh>
    <rPh sb="62" eb="63">
      <t>ジョウ</t>
    </rPh>
    <rPh sb="63" eb="65">
      <t>シセツ</t>
    </rPh>
    <rPh sb="66" eb="69">
      <t>ショリジョウ</t>
    </rPh>
    <rPh sb="69" eb="71">
      <t>シセツ</t>
    </rPh>
    <rPh sb="72" eb="74">
      <t>キカイ</t>
    </rPh>
    <rPh sb="75" eb="77">
      <t>ソウチ</t>
    </rPh>
    <rPh sb="78" eb="81">
      <t>ロウキュウカ</t>
    </rPh>
    <rPh sb="88" eb="90">
      <t>イミ</t>
    </rPh>
    <rPh sb="95" eb="97">
      <t>コウキョウ</t>
    </rPh>
    <rPh sb="97" eb="100">
      <t>ゲスイドウ</t>
    </rPh>
    <rPh sb="100" eb="102">
      <t>ジギョウ</t>
    </rPh>
    <rPh sb="113" eb="115">
      <t>レイワ</t>
    </rPh>
    <rPh sb="116" eb="118">
      <t>ネンド</t>
    </rPh>
    <rPh sb="118" eb="120">
      <t>サクテイ</t>
    </rPh>
    <rPh sb="122" eb="123">
      <t>モト</t>
    </rPh>
    <rPh sb="126" eb="129">
      <t>ケイカクテキ</t>
    </rPh>
    <rPh sb="136" eb="138">
      <t>コウシン</t>
    </rPh>
    <rPh sb="139" eb="140">
      <t>オコナ</t>
    </rPh>
    <phoneticPr fontId="4"/>
  </si>
  <si>
    <t>　下水道事業会計は毎年度一般会計からの繰入金に大きく依存している。基準内繰入は継続して受入れるが、基準外繰入れを減らすために
・営業収益（下水道使用料）の増加
・営業費用の減少
に取り組む。
　施設はストックマネジメントに基づき更新を行うが、併せて効率的な運転管理と機械設備の負担軽減に努める。</t>
    <rPh sb="1" eb="4">
      <t>ゲスイドウ</t>
    </rPh>
    <rPh sb="4" eb="6">
      <t>ジギョウ</t>
    </rPh>
    <rPh sb="6" eb="8">
      <t>カイケイ</t>
    </rPh>
    <rPh sb="9" eb="12">
      <t>マイネンド</t>
    </rPh>
    <rPh sb="12" eb="14">
      <t>イッパン</t>
    </rPh>
    <rPh sb="14" eb="16">
      <t>カイケイ</t>
    </rPh>
    <rPh sb="19" eb="22">
      <t>クリイレキン</t>
    </rPh>
    <rPh sb="23" eb="24">
      <t>オオ</t>
    </rPh>
    <rPh sb="26" eb="28">
      <t>イゾン</t>
    </rPh>
    <rPh sb="33" eb="36">
      <t>キジュンナイ</t>
    </rPh>
    <rPh sb="36" eb="38">
      <t>クリイ</t>
    </rPh>
    <rPh sb="39" eb="41">
      <t>ケイゾク</t>
    </rPh>
    <rPh sb="43" eb="45">
      <t>ウケイ</t>
    </rPh>
    <rPh sb="49" eb="52">
      <t>キジュンガイ</t>
    </rPh>
    <rPh sb="52" eb="54">
      <t>クリイ</t>
    </rPh>
    <rPh sb="56" eb="57">
      <t>ヘ</t>
    </rPh>
    <rPh sb="64" eb="66">
      <t>エイギョウ</t>
    </rPh>
    <rPh sb="66" eb="68">
      <t>シュウエキ</t>
    </rPh>
    <rPh sb="69" eb="72">
      <t>ゲスイドウ</t>
    </rPh>
    <rPh sb="72" eb="75">
      <t>シヨウリョウ</t>
    </rPh>
    <rPh sb="77" eb="79">
      <t>ゾウカ</t>
    </rPh>
    <rPh sb="81" eb="83">
      <t>エイギョウ</t>
    </rPh>
    <rPh sb="83" eb="85">
      <t>ヒヨウ</t>
    </rPh>
    <rPh sb="86" eb="88">
      <t>ゲンショウ</t>
    </rPh>
    <rPh sb="90" eb="91">
      <t>ト</t>
    </rPh>
    <rPh sb="92" eb="93">
      <t>ク</t>
    </rPh>
    <rPh sb="97" eb="99">
      <t>シセツ</t>
    </rPh>
    <rPh sb="111" eb="112">
      <t>モト</t>
    </rPh>
    <rPh sb="114" eb="116">
      <t>コウシン</t>
    </rPh>
    <rPh sb="117" eb="118">
      <t>オコナ</t>
    </rPh>
    <rPh sb="121" eb="122">
      <t>アワ</t>
    </rPh>
    <phoneticPr fontId="4"/>
  </si>
  <si>
    <t>　穴吹浄化センター用地の財産処分(固定資産除却費)が外れたことで、②累積欠損金比率が減少した。
　令和元年度に下水道使用料の減免措置を廃止した。しかし依然として⑤経費回収率が類似団体を下回っており、適正な使用料収入の確保が必要である。
　類似団体と比較して⑥汚水処理原価が高く、⑦施設利用率が低い。接続率が低いことで、施設の汚水処理費（汚水資本費、汚水維持管理費）が高止まりし、施設を十分活用できていない状況につながっている。
　汚水処理人口の減少という環境の悪化はあるが、接続戸数を増やし有収水量を増やす必要がある。</t>
    <rPh sb="1" eb="3">
      <t>アナブキ</t>
    </rPh>
    <rPh sb="3" eb="5">
      <t>ジョウカ</t>
    </rPh>
    <rPh sb="9" eb="11">
      <t>ヨウチ</t>
    </rPh>
    <rPh sb="12" eb="14">
      <t>ザイサン</t>
    </rPh>
    <rPh sb="14" eb="16">
      <t>ショブン</t>
    </rPh>
    <rPh sb="17" eb="21">
      <t>コテイシサン</t>
    </rPh>
    <rPh sb="21" eb="24">
      <t>ジョキャクヒ</t>
    </rPh>
    <rPh sb="26" eb="27">
      <t>ハズ</t>
    </rPh>
    <rPh sb="34" eb="36">
      <t>ルイセキ</t>
    </rPh>
    <rPh sb="36" eb="39">
      <t>ケッソンキン</t>
    </rPh>
    <rPh sb="39" eb="41">
      <t>ヒリツ</t>
    </rPh>
    <rPh sb="42" eb="44">
      <t>ゲンショウ</t>
    </rPh>
    <rPh sb="50" eb="52">
      <t>レイワ</t>
    </rPh>
    <rPh sb="121" eb="123">
      <t>ルイジ</t>
    </rPh>
    <rPh sb="123" eb="125">
      <t>ダンタイ</t>
    </rPh>
    <rPh sb="126" eb="128">
      <t>ヒカク</t>
    </rPh>
    <rPh sb="131" eb="133">
      <t>オスイ</t>
    </rPh>
    <rPh sb="133" eb="135">
      <t>ショリ</t>
    </rPh>
    <rPh sb="135" eb="137">
      <t>ゲンカ</t>
    </rPh>
    <rPh sb="138" eb="139">
      <t>タカ</t>
    </rPh>
    <rPh sb="142" eb="144">
      <t>シセツ</t>
    </rPh>
    <rPh sb="144" eb="147">
      <t>リヨウリツ</t>
    </rPh>
    <rPh sb="148" eb="149">
      <t>ヒク</t>
    </rPh>
    <rPh sb="151" eb="153">
      <t>セツゾク</t>
    </rPh>
    <rPh sb="153" eb="154">
      <t>リツ</t>
    </rPh>
    <rPh sb="155" eb="156">
      <t>ヒク</t>
    </rPh>
    <rPh sb="185" eb="187">
      <t>タカド</t>
    </rPh>
    <rPh sb="191" eb="193">
      <t>シセツ</t>
    </rPh>
    <rPh sb="194" eb="196">
      <t>ジュウブン</t>
    </rPh>
    <rPh sb="196" eb="198">
      <t>カツヨウ</t>
    </rPh>
    <rPh sb="204" eb="206">
      <t>ジョウキョウ</t>
    </rPh>
    <rPh sb="217" eb="223">
      <t>オスイショリジンコウ</t>
    </rPh>
    <rPh sb="224" eb="226">
      <t>ゲンショウ</t>
    </rPh>
    <rPh sb="229" eb="231">
      <t>カンキョウ</t>
    </rPh>
    <rPh sb="232" eb="234">
      <t>アッカ</t>
    </rPh>
    <rPh sb="239" eb="241">
      <t>セツゾク</t>
    </rPh>
    <rPh sb="241" eb="243">
      <t>コスウ</t>
    </rPh>
    <rPh sb="244" eb="245">
      <t>フ</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</si>
</sst>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3088-4222-AA09-B9D6453BFAF4}"/>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0.36</c:v>
                </c:pt>
                <c:pt idx="2">
                  <c:v>0.39</c:v>
                </c:pt>
                <c:pt idx="3">
                  <c:v>0.1</c:v>
                </c:pt>
                <c:pt idx="4">
                  <c:v>0.08</c:v>
                </c:pt>
              </c:numCache>
            </c:numRef>
          </c:val>
          <c:smooth val="0"/>
          <c:extLst>
            <c:ext xmlns:c16="http://schemas.microsoft.com/office/drawing/2014/chart" uri="{C3380CC4-5D6E-409C-BE32-E72D297353CC}">
              <c16:uniqueId val="{00000001-3088-4222-AA09-B9D6453BFAF4}"/>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32.17</c:v>
                </c:pt>
                <c:pt idx="2">
                  <c:v>32.5</c:v>
                </c:pt>
                <c:pt idx="3">
                  <c:v>32.83</c:v>
                </c:pt>
                <c:pt idx="4">
                  <c:v>33.42</c:v>
                </c:pt>
              </c:numCache>
            </c:numRef>
          </c:val>
          <c:extLst>
            <c:ext xmlns:c16="http://schemas.microsoft.com/office/drawing/2014/chart" uri="{C3380CC4-5D6E-409C-BE32-E72D297353CC}">
              <c16:uniqueId val="{00000000-C3DE-4961-98B4-27A6F69BF87D}"/>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42.47</c:v>
                </c:pt>
                <c:pt idx="2">
                  <c:v>42.4</c:v>
                </c:pt>
                <c:pt idx="3">
                  <c:v>42.28</c:v>
                </c:pt>
                <c:pt idx="4">
                  <c:v>41.06</c:v>
                </c:pt>
              </c:numCache>
            </c:numRef>
          </c:val>
          <c:smooth val="0"/>
          <c:extLst>
            <c:ext xmlns:c16="http://schemas.microsoft.com/office/drawing/2014/chart" uri="{C3380CC4-5D6E-409C-BE32-E72D297353CC}">
              <c16:uniqueId val="{00000001-C3DE-4961-98B4-27A6F69BF87D}"/>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48.91</c:v>
                </c:pt>
                <c:pt idx="2">
                  <c:v>51.95</c:v>
                </c:pt>
                <c:pt idx="3">
                  <c:v>50.24</c:v>
                </c:pt>
                <c:pt idx="4">
                  <c:v>51.09</c:v>
                </c:pt>
              </c:numCache>
            </c:numRef>
          </c:val>
          <c:extLst>
            <c:ext xmlns:c16="http://schemas.microsoft.com/office/drawing/2014/chart" uri="{C3380CC4-5D6E-409C-BE32-E72D297353CC}">
              <c16:uniqueId val="{00000000-3B1E-418E-96AF-B004DC5AD513}"/>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83.75</c:v>
                </c:pt>
                <c:pt idx="2">
                  <c:v>84.19</c:v>
                </c:pt>
                <c:pt idx="3">
                  <c:v>84.34</c:v>
                </c:pt>
                <c:pt idx="4">
                  <c:v>84.34</c:v>
                </c:pt>
              </c:numCache>
            </c:numRef>
          </c:val>
          <c:smooth val="0"/>
          <c:extLst>
            <c:ext xmlns:c16="http://schemas.microsoft.com/office/drawing/2014/chart" uri="{C3380CC4-5D6E-409C-BE32-E72D297353CC}">
              <c16:uniqueId val="{00000001-3B1E-418E-96AF-B004DC5AD513}"/>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101.06</c:v>
                </c:pt>
                <c:pt idx="2">
                  <c:v>100.11</c:v>
                </c:pt>
                <c:pt idx="3">
                  <c:v>98.17</c:v>
                </c:pt>
                <c:pt idx="4">
                  <c:v>108.16</c:v>
                </c:pt>
              </c:numCache>
            </c:numRef>
          </c:val>
          <c:extLst>
            <c:ext xmlns:c16="http://schemas.microsoft.com/office/drawing/2014/chart" uri="{C3380CC4-5D6E-409C-BE32-E72D297353CC}">
              <c16:uniqueId val="{00000000-C05F-4B91-B333-51740C9C4A06}"/>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102.73</c:v>
                </c:pt>
                <c:pt idx="2">
                  <c:v>105.78</c:v>
                </c:pt>
                <c:pt idx="3">
                  <c:v>106.09</c:v>
                </c:pt>
                <c:pt idx="4">
                  <c:v>106.44</c:v>
                </c:pt>
              </c:numCache>
            </c:numRef>
          </c:val>
          <c:smooth val="0"/>
          <c:extLst>
            <c:ext xmlns:c16="http://schemas.microsoft.com/office/drawing/2014/chart" uri="{C3380CC4-5D6E-409C-BE32-E72D297353CC}">
              <c16:uniqueId val="{00000001-C05F-4B91-B333-51740C9C4A06}"/>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38.6</c:v>
                </c:pt>
                <c:pt idx="2">
                  <c:v>40.4</c:v>
                </c:pt>
                <c:pt idx="3">
                  <c:v>41.98</c:v>
                </c:pt>
                <c:pt idx="4">
                  <c:v>44.01</c:v>
                </c:pt>
              </c:numCache>
            </c:numRef>
          </c:val>
          <c:extLst>
            <c:ext xmlns:c16="http://schemas.microsoft.com/office/drawing/2014/chart" uri="{C3380CC4-5D6E-409C-BE32-E72D297353CC}">
              <c16:uniqueId val="{00000000-3660-480C-B953-9296DA972BE8}"/>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24.68</c:v>
                </c:pt>
                <c:pt idx="2">
                  <c:v>21.36</c:v>
                </c:pt>
                <c:pt idx="3">
                  <c:v>22.79</c:v>
                </c:pt>
                <c:pt idx="4">
                  <c:v>24.8</c:v>
                </c:pt>
              </c:numCache>
            </c:numRef>
          </c:val>
          <c:smooth val="0"/>
          <c:extLst>
            <c:ext xmlns:c16="http://schemas.microsoft.com/office/drawing/2014/chart" uri="{C3380CC4-5D6E-409C-BE32-E72D297353CC}">
              <c16:uniqueId val="{00000001-3660-480C-B953-9296DA972BE8}"/>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087B-4350-A4A4-4B9D13474BBD}"/>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8.6199999999999992</c:v>
                </c:pt>
                <c:pt idx="2">
                  <c:v>0.01</c:v>
                </c:pt>
                <c:pt idx="3">
                  <c:v>0.01</c:v>
                </c:pt>
                <c:pt idx="4">
                  <c:v>0.02</c:v>
                </c:pt>
              </c:numCache>
            </c:numRef>
          </c:val>
          <c:smooth val="0"/>
          <c:extLst>
            <c:ext xmlns:c16="http://schemas.microsoft.com/office/drawing/2014/chart" uri="{C3380CC4-5D6E-409C-BE32-E72D297353CC}">
              <c16:uniqueId val="{00000001-087B-4350-A4A4-4B9D13474BBD}"/>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formatCode="#,##0.00;&quot;△&quot;#,##0.00;&quot;-&quot;">
                  <c:v>0</c:v>
                </c:pt>
                <c:pt idx="1">
                  <c:v>0</c:v>
                </c:pt>
                <c:pt idx="2" formatCode="#,##0.00;&quot;△&quot;#,##0.00;&quot;-&quot;">
                  <c:v>48.69</c:v>
                </c:pt>
                <c:pt idx="3" formatCode="#,##0.00;&quot;△&quot;#,##0.00;&quot;-&quot;">
                  <c:v>60.62</c:v>
                </c:pt>
                <c:pt idx="4" formatCode="#,##0.00;&quot;△&quot;#,##0.00;&quot;-&quot;">
                  <c:v>6.16</c:v>
                </c:pt>
              </c:numCache>
            </c:numRef>
          </c:val>
          <c:extLst>
            <c:ext xmlns:c16="http://schemas.microsoft.com/office/drawing/2014/chart" uri="{C3380CC4-5D6E-409C-BE32-E72D297353CC}">
              <c16:uniqueId val="{00000000-C46E-4C7B-99DA-43C4DF5B9F77}"/>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94.97</c:v>
                </c:pt>
                <c:pt idx="2">
                  <c:v>63.96</c:v>
                </c:pt>
                <c:pt idx="3">
                  <c:v>69.42</c:v>
                </c:pt>
                <c:pt idx="4">
                  <c:v>72.86</c:v>
                </c:pt>
              </c:numCache>
            </c:numRef>
          </c:val>
          <c:smooth val="0"/>
          <c:extLst>
            <c:ext xmlns:c16="http://schemas.microsoft.com/office/drawing/2014/chart" uri="{C3380CC4-5D6E-409C-BE32-E72D297353CC}">
              <c16:uniqueId val="{00000001-C46E-4C7B-99DA-43C4DF5B9F77}"/>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28.36</c:v>
                </c:pt>
                <c:pt idx="2">
                  <c:v>45.62</c:v>
                </c:pt>
                <c:pt idx="3">
                  <c:v>35.74</c:v>
                </c:pt>
                <c:pt idx="4">
                  <c:v>50.76</c:v>
                </c:pt>
              </c:numCache>
            </c:numRef>
          </c:val>
          <c:extLst>
            <c:ext xmlns:c16="http://schemas.microsoft.com/office/drawing/2014/chart" uri="{C3380CC4-5D6E-409C-BE32-E72D297353CC}">
              <c16:uniqueId val="{00000000-8F3A-4315-8B99-230DC284EAE7}"/>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47.72</c:v>
                </c:pt>
                <c:pt idx="2">
                  <c:v>44.24</c:v>
                </c:pt>
                <c:pt idx="3">
                  <c:v>43.07</c:v>
                </c:pt>
                <c:pt idx="4">
                  <c:v>45.42</c:v>
                </c:pt>
              </c:numCache>
            </c:numRef>
          </c:val>
          <c:smooth val="0"/>
          <c:extLst>
            <c:ext xmlns:c16="http://schemas.microsoft.com/office/drawing/2014/chart" uri="{C3380CC4-5D6E-409C-BE32-E72D297353CC}">
              <c16:uniqueId val="{00000001-8F3A-4315-8B99-230DC284EAE7}"/>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4B02-4EAC-B98D-DC1881D2A5BF}"/>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1206.79</c:v>
                </c:pt>
                <c:pt idx="2">
                  <c:v>1258.43</c:v>
                </c:pt>
                <c:pt idx="3">
                  <c:v>1163.75</c:v>
                </c:pt>
                <c:pt idx="4">
                  <c:v>1195.47</c:v>
                </c:pt>
              </c:numCache>
            </c:numRef>
          </c:val>
          <c:smooth val="0"/>
          <c:extLst>
            <c:ext xmlns:c16="http://schemas.microsoft.com/office/drawing/2014/chart" uri="{C3380CC4-5D6E-409C-BE32-E72D297353CC}">
              <c16:uniqueId val="{00000001-4B02-4EAC-B98D-DC1881D2A5BF}"/>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39.630000000000003</c:v>
                </c:pt>
                <c:pt idx="2">
                  <c:v>22.31</c:v>
                </c:pt>
                <c:pt idx="3">
                  <c:v>32.32</c:v>
                </c:pt>
                <c:pt idx="4">
                  <c:v>43.62</c:v>
                </c:pt>
              </c:numCache>
            </c:numRef>
          </c:val>
          <c:extLst>
            <c:ext xmlns:c16="http://schemas.microsoft.com/office/drawing/2014/chart" uri="{C3380CC4-5D6E-409C-BE32-E72D297353CC}">
              <c16:uniqueId val="{00000000-2501-4FD1-8080-DE6133AE1820}"/>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71.84</c:v>
                </c:pt>
                <c:pt idx="2">
                  <c:v>73.36</c:v>
                </c:pt>
                <c:pt idx="3">
                  <c:v>72.599999999999994</c:v>
                </c:pt>
                <c:pt idx="4">
                  <c:v>69.430000000000007</c:v>
                </c:pt>
              </c:numCache>
            </c:numRef>
          </c:val>
          <c:smooth val="0"/>
          <c:extLst>
            <c:ext xmlns:c16="http://schemas.microsoft.com/office/drawing/2014/chart" uri="{C3380CC4-5D6E-409C-BE32-E72D297353CC}">
              <c16:uniqueId val="{00000001-2501-4FD1-8080-DE6133AE1820}"/>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394.96</c:v>
                </c:pt>
                <c:pt idx="2">
                  <c:v>700.23</c:v>
                </c:pt>
                <c:pt idx="3">
                  <c:v>481.24</c:v>
                </c:pt>
                <c:pt idx="4">
                  <c:v>359.27</c:v>
                </c:pt>
              </c:numCache>
            </c:numRef>
          </c:val>
          <c:extLst>
            <c:ext xmlns:c16="http://schemas.microsoft.com/office/drawing/2014/chart" uri="{C3380CC4-5D6E-409C-BE32-E72D297353CC}">
              <c16:uniqueId val="{00000000-CBCA-4DF2-8599-9D4A57AA0D25}"/>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228.47</c:v>
                </c:pt>
                <c:pt idx="2">
                  <c:v>224.88</c:v>
                </c:pt>
                <c:pt idx="3">
                  <c:v>228.64</c:v>
                </c:pt>
                <c:pt idx="4">
                  <c:v>239.46</c:v>
                </c:pt>
              </c:numCache>
            </c:numRef>
          </c:val>
          <c:smooth val="0"/>
          <c:extLst>
            <c:ext xmlns:c16="http://schemas.microsoft.com/office/drawing/2014/chart" uri="{C3380CC4-5D6E-409C-BE32-E72D297353CC}">
              <c16:uniqueId val="{00000001-CBCA-4DF2-8599-9D4A57AA0D25}"/>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【104.54】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【44.25】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【1,182.11】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【42.22】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【220.62】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【28.00】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70" zoomScaleNormal="7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徳島県　美馬市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7"/>
      <c r="D7" s="47"/>
      <c r="E7" s="47"/>
      <c r="F7" s="47"/>
      <c r="G7" s="47"/>
      <c r="H7" s="47"/>
      <c r="I7" s="47" t="s">
        <v>2</v>
      </c>
      <c r="J7" s="47"/>
      <c r="K7" s="47"/>
      <c r="L7" s="47"/>
      <c r="M7" s="47"/>
      <c r="N7" s="47"/>
      <c r="O7" s="47"/>
      <c r="P7" s="47" t="s">
        <v>3</v>
      </c>
      <c r="Q7" s="47"/>
      <c r="R7" s="47"/>
      <c r="S7" s="47"/>
      <c r="T7" s="47"/>
      <c r="U7" s="47"/>
      <c r="V7" s="47"/>
      <c r="W7" s="47" t="s">
        <v>4</v>
      </c>
      <c r="X7" s="47"/>
      <c r="Y7" s="47"/>
      <c r="Z7" s="47"/>
      <c r="AA7" s="47"/>
      <c r="AB7" s="47"/>
      <c r="AC7" s="47"/>
      <c r="AD7" s="47" t="s">
        <v>5</v>
      </c>
      <c r="AE7" s="47"/>
      <c r="AF7" s="47"/>
      <c r="AG7" s="47"/>
      <c r="AH7" s="47"/>
      <c r="AI7" s="47"/>
      <c r="AJ7" s="47"/>
      <c r="AK7" s="3"/>
      <c r="AL7" s="47" t="s">
        <v>6</v>
      </c>
      <c r="AM7" s="47"/>
      <c r="AN7" s="47"/>
      <c r="AO7" s="47"/>
      <c r="AP7" s="47"/>
      <c r="AQ7" s="47"/>
      <c r="AR7" s="47"/>
      <c r="AS7" s="47"/>
      <c r="AT7" s="47" t="s">
        <v>7</v>
      </c>
      <c r="AU7" s="47"/>
      <c r="AV7" s="47"/>
      <c r="AW7" s="47"/>
      <c r="AX7" s="47"/>
      <c r="AY7" s="47"/>
      <c r="AZ7" s="47"/>
      <c r="BA7" s="47"/>
      <c r="BB7" s="47" t="s">
        <v>8</v>
      </c>
      <c r="BC7" s="47"/>
      <c r="BD7" s="47"/>
      <c r="BE7" s="47"/>
      <c r="BF7" s="47"/>
      <c r="BG7" s="47"/>
      <c r="BH7" s="47"/>
      <c r="BI7" s="47"/>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法適用</v>
      </c>
      <c r="C8" s="65"/>
      <c r="D8" s="65"/>
      <c r="E8" s="65"/>
      <c r="F8" s="65"/>
      <c r="G8" s="65"/>
      <c r="H8" s="65"/>
      <c r="I8" s="65" t="str">
        <f>データ!J6</f>
        <v>下水道事業</v>
      </c>
      <c r="J8" s="65"/>
      <c r="K8" s="65"/>
      <c r="L8" s="65"/>
      <c r="M8" s="65"/>
      <c r="N8" s="65"/>
      <c r="O8" s="65"/>
      <c r="P8" s="65" t="str">
        <f>データ!K6</f>
        <v>特定環境保全公共下水道</v>
      </c>
      <c r="Q8" s="65"/>
      <c r="R8" s="65"/>
      <c r="S8" s="65"/>
      <c r="T8" s="65"/>
      <c r="U8" s="65"/>
      <c r="V8" s="65"/>
      <c r="W8" s="65" t="str">
        <f>データ!L6</f>
        <v>D2</v>
      </c>
      <c r="X8" s="65"/>
      <c r="Y8" s="65"/>
      <c r="Z8" s="65"/>
      <c r="AA8" s="65"/>
      <c r="AB8" s="65"/>
      <c r="AC8" s="65"/>
      <c r="AD8" s="66" t="str">
        <f>データ!$M$6</f>
        <v>非設置</v>
      </c>
      <c r="AE8" s="66"/>
      <c r="AF8" s="66"/>
      <c r="AG8" s="66"/>
      <c r="AH8" s="66"/>
      <c r="AI8" s="66"/>
      <c r="AJ8" s="66"/>
      <c r="AK8" s="3"/>
      <c r="AL8" s="46">
        <f>データ!S6</f>
        <v>27354</v>
      </c>
      <c r="AM8" s="46"/>
      <c r="AN8" s="46"/>
      <c r="AO8" s="46"/>
      <c r="AP8" s="46"/>
      <c r="AQ8" s="46"/>
      <c r="AR8" s="46"/>
      <c r="AS8" s="46"/>
      <c r="AT8" s="45">
        <f>データ!T6</f>
        <v>367.14</v>
      </c>
      <c r="AU8" s="45"/>
      <c r="AV8" s="45"/>
      <c r="AW8" s="45"/>
      <c r="AX8" s="45"/>
      <c r="AY8" s="45"/>
      <c r="AZ8" s="45"/>
      <c r="BA8" s="45"/>
      <c r="BB8" s="45">
        <f>データ!U6</f>
        <v>74.510000000000005</v>
      </c>
      <c r="BC8" s="45"/>
      <c r="BD8" s="45"/>
      <c r="BE8" s="45"/>
      <c r="BF8" s="45"/>
      <c r="BG8" s="45"/>
      <c r="BH8" s="45"/>
      <c r="BI8" s="45"/>
      <c r="BJ8" s="3"/>
      <c r="BK8" s="3"/>
      <c r="BL8" s="61" t="s">
        <v>10</v>
      </c>
      <c r="BM8" s="62"/>
      <c r="BN8" s="63" t="s">
        <v>11</v>
      </c>
      <c r="BO8" s="63"/>
      <c r="BP8" s="63"/>
      <c r="BQ8" s="63"/>
      <c r="BR8" s="63"/>
      <c r="BS8" s="63"/>
      <c r="BT8" s="63"/>
      <c r="BU8" s="63"/>
      <c r="BV8" s="63"/>
      <c r="BW8" s="63"/>
      <c r="BX8" s="63"/>
      <c r="BY8" s="64"/>
    </row>
    <row r="9" spans="1:78" ht="18.75" customHeight="1" x14ac:dyDescent="0.15">
      <c r="A9" s="2"/>
      <c r="B9" s="47" t="s">
        <v>12</v>
      </c>
      <c r="C9" s="47"/>
      <c r="D9" s="47"/>
      <c r="E9" s="47"/>
      <c r="F9" s="47"/>
      <c r="G9" s="47"/>
      <c r="H9" s="47"/>
      <c r="I9" s="47" t="s">
        <v>13</v>
      </c>
      <c r="J9" s="47"/>
      <c r="K9" s="47"/>
      <c r="L9" s="47"/>
      <c r="M9" s="47"/>
      <c r="N9" s="47"/>
      <c r="O9" s="47"/>
      <c r="P9" s="47" t="s">
        <v>14</v>
      </c>
      <c r="Q9" s="47"/>
      <c r="R9" s="47"/>
      <c r="S9" s="47"/>
      <c r="T9" s="47"/>
      <c r="U9" s="47"/>
      <c r="V9" s="47"/>
      <c r="W9" s="47" t="s">
        <v>15</v>
      </c>
      <c r="X9" s="47"/>
      <c r="Y9" s="47"/>
      <c r="Z9" s="47"/>
      <c r="AA9" s="47"/>
      <c r="AB9" s="47"/>
      <c r="AC9" s="47"/>
      <c r="AD9" s="47" t="s">
        <v>16</v>
      </c>
      <c r="AE9" s="47"/>
      <c r="AF9" s="47"/>
      <c r="AG9" s="47"/>
      <c r="AH9" s="47"/>
      <c r="AI9" s="47"/>
      <c r="AJ9" s="47"/>
      <c r="AK9" s="3"/>
      <c r="AL9" s="47" t="s">
        <v>17</v>
      </c>
      <c r="AM9" s="47"/>
      <c r="AN9" s="47"/>
      <c r="AO9" s="47"/>
      <c r="AP9" s="47"/>
      <c r="AQ9" s="47"/>
      <c r="AR9" s="47"/>
      <c r="AS9" s="47"/>
      <c r="AT9" s="47" t="s">
        <v>18</v>
      </c>
      <c r="AU9" s="47"/>
      <c r="AV9" s="47"/>
      <c r="AW9" s="47"/>
      <c r="AX9" s="47"/>
      <c r="AY9" s="47"/>
      <c r="AZ9" s="47"/>
      <c r="BA9" s="47"/>
      <c r="BB9" s="47" t="s">
        <v>19</v>
      </c>
      <c r="BC9" s="47"/>
      <c r="BD9" s="47"/>
      <c r="BE9" s="47"/>
      <c r="BF9" s="47"/>
      <c r="BG9" s="47"/>
      <c r="BH9" s="47"/>
      <c r="BI9" s="47"/>
      <c r="BJ9" s="3"/>
      <c r="BK9" s="3"/>
      <c r="BL9" s="48" t="s">
        <v>20</v>
      </c>
      <c r="BM9" s="49"/>
      <c r="BN9" s="50" t="s">
        <v>21</v>
      </c>
      <c r="BO9" s="50"/>
      <c r="BP9" s="50"/>
      <c r="BQ9" s="50"/>
      <c r="BR9" s="50"/>
      <c r="BS9" s="50"/>
      <c r="BT9" s="50"/>
      <c r="BU9" s="50"/>
      <c r="BV9" s="50"/>
      <c r="BW9" s="50"/>
      <c r="BX9" s="50"/>
      <c r="BY9" s="51"/>
    </row>
    <row r="10" spans="1:78" ht="18.75" customHeight="1" x14ac:dyDescent="0.15">
      <c r="A10" s="2"/>
      <c r="B10" s="45" t="str">
        <f>データ!N6</f>
        <v>-</v>
      </c>
      <c r="C10" s="45"/>
      <c r="D10" s="45"/>
      <c r="E10" s="45"/>
      <c r="F10" s="45"/>
      <c r="G10" s="45"/>
      <c r="H10" s="45"/>
      <c r="I10" s="45">
        <f>データ!O6</f>
        <v>70.819999999999993</v>
      </c>
      <c r="J10" s="45"/>
      <c r="K10" s="45"/>
      <c r="L10" s="45"/>
      <c r="M10" s="45"/>
      <c r="N10" s="45"/>
      <c r="O10" s="45"/>
      <c r="P10" s="45">
        <f>データ!P6</f>
        <v>9.84</v>
      </c>
      <c r="Q10" s="45"/>
      <c r="R10" s="45"/>
      <c r="S10" s="45"/>
      <c r="T10" s="45"/>
      <c r="U10" s="45"/>
      <c r="V10" s="45"/>
      <c r="W10" s="45">
        <f>データ!Q6</f>
        <v>101.46</v>
      </c>
      <c r="X10" s="45"/>
      <c r="Y10" s="45"/>
      <c r="Z10" s="45"/>
      <c r="AA10" s="45"/>
      <c r="AB10" s="45"/>
      <c r="AC10" s="45"/>
      <c r="AD10" s="46">
        <f>データ!R6</f>
        <v>3190</v>
      </c>
      <c r="AE10" s="46"/>
      <c r="AF10" s="46"/>
      <c r="AG10" s="46"/>
      <c r="AH10" s="46"/>
      <c r="AI10" s="46"/>
      <c r="AJ10" s="46"/>
      <c r="AK10" s="2"/>
      <c r="AL10" s="46">
        <f>データ!V6</f>
        <v>2666</v>
      </c>
      <c r="AM10" s="46"/>
      <c r="AN10" s="46"/>
      <c r="AO10" s="46"/>
      <c r="AP10" s="46"/>
      <c r="AQ10" s="46"/>
      <c r="AR10" s="46"/>
      <c r="AS10" s="46"/>
      <c r="AT10" s="45">
        <f>データ!W6</f>
        <v>0.95</v>
      </c>
      <c r="AU10" s="45"/>
      <c r="AV10" s="45"/>
      <c r="AW10" s="45"/>
      <c r="AX10" s="45"/>
      <c r="AY10" s="45"/>
      <c r="AZ10" s="45"/>
      <c r="BA10" s="45"/>
      <c r="BB10" s="45">
        <f>データ!X6</f>
        <v>2806.32</v>
      </c>
      <c r="BC10" s="45"/>
      <c r="BD10" s="45"/>
      <c r="BE10" s="45"/>
      <c r="BF10" s="45"/>
      <c r="BG10" s="45"/>
      <c r="BH10" s="45"/>
      <c r="BI10" s="45"/>
      <c r="BJ10" s="2"/>
      <c r="BK10" s="2"/>
      <c r="BL10" s="52" t="s">
        <v>22</v>
      </c>
      <c r="BM10" s="53"/>
      <c r="BN10" s="54" t="s">
        <v>23</v>
      </c>
      <c r="BO10" s="54"/>
      <c r="BP10" s="54"/>
      <c r="BQ10" s="54"/>
      <c r="BR10" s="54"/>
      <c r="BS10" s="54"/>
      <c r="BT10" s="54"/>
      <c r="BU10" s="54"/>
      <c r="BV10" s="54"/>
      <c r="BW10" s="54"/>
      <c r="BX10" s="54"/>
      <c r="BY10" s="5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115</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113</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114</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【104.54】</v>
      </c>
      <c r="F85" s="12" t="str">
        <f>データ!AT6</f>
        <v>【65.93】</v>
      </c>
      <c r="G85" s="12" t="str">
        <f>データ!BE6</f>
        <v>【44.25】</v>
      </c>
      <c r="H85" s="12" t="str">
        <f>データ!BP6</f>
        <v>【1,182.11】</v>
      </c>
      <c r="I85" s="12" t="str">
        <f>データ!CA6</f>
        <v>【73.78】</v>
      </c>
      <c r="J85" s="12" t="str">
        <f>データ!CL6</f>
        <v>【220.62】</v>
      </c>
      <c r="K85" s="12" t="str">
        <f>データ!CW6</f>
        <v>【42.22】</v>
      </c>
      <c r="L85" s="12" t="str">
        <f>データ!DH6</f>
        <v>【85.67】</v>
      </c>
      <c r="M85" s="12" t="str">
        <f>データ!DS6</f>
        <v>【28.00】</v>
      </c>
      <c r="N85" s="12" t="str">
        <f>データ!ED6</f>
        <v>【0.03】</v>
      </c>
      <c r="O85" s="12" t="str">
        <f>データ!EO6</f>
        <v>【0.13】</v>
      </c>
    </row>
  </sheetData>
  <sheetProtection algorithmName="SHA-512" hashValue="yABhPOcxqpNA/Zf1tAFZoBdUQzX52O8Mh1HTjf7KNyX8ylRhpRwEXrfo6KcEs8rV3P6m0205LFOhoZ2PctXpFA==" saltValue="Uabsl6COs9xMHVhJmqD9iA=="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362077</v>
      </c>
      <c r="D6" s="19">
        <f t="shared" si="3"/>
        <v>46</v>
      </c>
      <c r="E6" s="19">
        <f t="shared" si="3"/>
        <v>17</v>
      </c>
      <c r="F6" s="19">
        <f t="shared" si="3"/>
        <v>4</v>
      </c>
      <c r="G6" s="19">
        <f t="shared" si="3"/>
        <v>0</v>
      </c>
      <c r="H6" s="19" t="str">
        <f t="shared" si="3"/>
        <v>徳島県　美馬市</v>
      </c>
      <c r="I6" s="19" t="str">
        <f t="shared" si="3"/>
        <v>法適用</v>
      </c>
      <c r="J6" s="19" t="str">
        <f t="shared" si="3"/>
        <v>下水道事業</v>
      </c>
      <c r="K6" s="19" t="str">
        <f t="shared" si="3"/>
        <v>特定環境保全公共下水道</v>
      </c>
      <c r="L6" s="19" t="str">
        <f t="shared" si="3"/>
        <v>D2</v>
      </c>
      <c r="M6" s="19" t="str">
        <f t="shared" si="3"/>
        <v>非設置</v>
      </c>
      <c r="N6" s="20" t="str">
        <f t="shared" si="3"/>
        <v>-</v>
      </c>
      <c r="O6" s="20">
        <f t="shared" si="3"/>
        <v>70.819999999999993</v>
      </c>
      <c r="P6" s="20">
        <f t="shared" si="3"/>
        <v>9.84</v>
      </c>
      <c r="Q6" s="20">
        <f t="shared" si="3"/>
        <v>101.46</v>
      </c>
      <c r="R6" s="20">
        <f t="shared" si="3"/>
        <v>3190</v>
      </c>
      <c r="S6" s="20">
        <f t="shared" si="3"/>
        <v>27354</v>
      </c>
      <c r="T6" s="20">
        <f t="shared" si="3"/>
        <v>367.14</v>
      </c>
      <c r="U6" s="20">
        <f t="shared" si="3"/>
        <v>74.510000000000005</v>
      </c>
      <c r="V6" s="20">
        <f t="shared" si="3"/>
        <v>2666</v>
      </c>
      <c r="W6" s="20">
        <f t="shared" si="3"/>
        <v>0.95</v>
      </c>
      <c r="X6" s="20">
        <f t="shared" si="3"/>
        <v>2806.32</v>
      </c>
      <c r="Y6" s="21" t="str">
        <f>IF(Y7="",NA(),Y7)</f>
        <v>-</v>
      </c>
      <c r="Z6" s="21">
        <f t="shared" ref="Z6:AH6" si="4">IF(Z7="",NA(),Z7)</f>
        <v>101.06</v>
      </c>
      <c r="AA6" s="21">
        <f t="shared" si="4"/>
        <v>100.11</v>
      </c>
      <c r="AB6" s="21">
        <f t="shared" si="4"/>
        <v>98.17</v>
      </c>
      <c r="AC6" s="21">
        <f t="shared" si="4"/>
        <v>108.16</v>
      </c>
      <c r="AD6" s="21" t="str">
        <f t="shared" si="4"/>
        <v>-</v>
      </c>
      <c r="AE6" s="21">
        <f t="shared" si="4"/>
        <v>102.73</v>
      </c>
      <c r="AF6" s="21">
        <f t="shared" si="4"/>
        <v>105.78</v>
      </c>
      <c r="AG6" s="21">
        <f t="shared" si="4"/>
        <v>106.09</v>
      </c>
      <c r="AH6" s="21">
        <f t="shared" si="4"/>
        <v>106.44</v>
      </c>
      <c r="AI6" s="20" t="str">
        <f>IF(AI7="","",IF(AI7="-","【-】","【"&amp;SUBSTITUTE(TEXT(AI7,"#,##0.00"),"-","△")&amp;"】"))</f>
        <v>【104.54】</v>
      </c>
      <c r="AJ6" s="21" t="str">
        <f>IF(AJ7="",NA(),AJ7)</f>
        <v>-</v>
      </c>
      <c r="AK6" s="20">
        <f t="shared" ref="AK6:AS6" si="5">IF(AK7="",NA(),AK7)</f>
        <v>0</v>
      </c>
      <c r="AL6" s="21">
        <f t="shared" si="5"/>
        <v>48.69</v>
      </c>
      <c r="AM6" s="21">
        <f t="shared" si="5"/>
        <v>60.62</v>
      </c>
      <c r="AN6" s="21">
        <f t="shared" si="5"/>
        <v>6.16</v>
      </c>
      <c r="AO6" s="21" t="str">
        <f t="shared" si="5"/>
        <v>-</v>
      </c>
      <c r="AP6" s="21">
        <f t="shared" si="5"/>
        <v>94.97</v>
      </c>
      <c r="AQ6" s="21">
        <f t="shared" si="5"/>
        <v>63.96</v>
      </c>
      <c r="AR6" s="21">
        <f t="shared" si="5"/>
        <v>69.42</v>
      </c>
      <c r="AS6" s="21">
        <f t="shared" si="5"/>
        <v>72.86</v>
      </c>
      <c r="AT6" s="20" t="str">
        <f>IF(AT7="","",IF(AT7="-","【-】","【"&amp;SUBSTITUTE(TEXT(AT7,"#,##0.00"),"-","△")&amp;"】"))</f>
        <v>【65.93】</v>
      </c>
      <c r="AU6" s="21" t="str">
        <f>IF(AU7="",NA(),AU7)</f>
        <v>-</v>
      </c>
      <c r="AV6" s="21">
        <f t="shared" ref="AV6:BD6" si="6">IF(AV7="",NA(),AV7)</f>
        <v>28.36</v>
      </c>
      <c r="AW6" s="21">
        <f t="shared" si="6"/>
        <v>45.62</v>
      </c>
      <c r="AX6" s="21">
        <f t="shared" si="6"/>
        <v>35.74</v>
      </c>
      <c r="AY6" s="21">
        <f t="shared" si="6"/>
        <v>50.76</v>
      </c>
      <c r="AZ6" s="21" t="str">
        <f t="shared" si="6"/>
        <v>-</v>
      </c>
      <c r="BA6" s="21">
        <f t="shared" si="6"/>
        <v>47.72</v>
      </c>
      <c r="BB6" s="21">
        <f t="shared" si="6"/>
        <v>44.24</v>
      </c>
      <c r="BC6" s="21">
        <f t="shared" si="6"/>
        <v>43.07</v>
      </c>
      <c r="BD6" s="21">
        <f t="shared" si="6"/>
        <v>45.42</v>
      </c>
      <c r="BE6" s="20" t="str">
        <f>IF(BE7="","",IF(BE7="-","【-】","【"&amp;SUBSTITUTE(TEXT(BE7,"#,##0.00"),"-","△")&amp;"】"))</f>
        <v>【44.25】</v>
      </c>
      <c r="BF6" s="21" t="str">
        <f>IF(BF7="",NA(),BF7)</f>
        <v>-</v>
      </c>
      <c r="BG6" s="20">
        <f t="shared" ref="BG6:BO6" si="7">IF(BG7="",NA(),BG7)</f>
        <v>0</v>
      </c>
      <c r="BH6" s="20">
        <f t="shared" si="7"/>
        <v>0</v>
      </c>
      <c r="BI6" s="20">
        <f t="shared" si="7"/>
        <v>0</v>
      </c>
      <c r="BJ6" s="20">
        <f t="shared" si="7"/>
        <v>0</v>
      </c>
      <c r="BK6" s="21" t="str">
        <f t="shared" si="7"/>
        <v>-</v>
      </c>
      <c r="BL6" s="21">
        <f t="shared" si="7"/>
        <v>1206.79</v>
      </c>
      <c r="BM6" s="21">
        <f t="shared" si="7"/>
        <v>1258.43</v>
      </c>
      <c r="BN6" s="21">
        <f t="shared" si="7"/>
        <v>1163.75</v>
      </c>
      <c r="BO6" s="21">
        <f t="shared" si="7"/>
        <v>1195.47</v>
      </c>
      <c r="BP6" s="20" t="str">
        <f>IF(BP7="","",IF(BP7="-","【-】","【"&amp;SUBSTITUTE(TEXT(BP7,"#,##0.00"),"-","△")&amp;"】"))</f>
        <v>【1,182.11】</v>
      </c>
      <c r="BQ6" s="21" t="str">
        <f>IF(BQ7="",NA(),BQ7)</f>
        <v>-</v>
      </c>
      <c r="BR6" s="21">
        <f t="shared" ref="BR6:BZ6" si="8">IF(BR7="",NA(),BR7)</f>
        <v>39.630000000000003</v>
      </c>
      <c r="BS6" s="21">
        <f t="shared" si="8"/>
        <v>22.31</v>
      </c>
      <c r="BT6" s="21">
        <f t="shared" si="8"/>
        <v>32.32</v>
      </c>
      <c r="BU6" s="21">
        <f t="shared" si="8"/>
        <v>43.62</v>
      </c>
      <c r="BV6" s="21" t="str">
        <f t="shared" si="8"/>
        <v>-</v>
      </c>
      <c r="BW6" s="21">
        <f t="shared" si="8"/>
        <v>71.84</v>
      </c>
      <c r="BX6" s="21">
        <f t="shared" si="8"/>
        <v>73.36</v>
      </c>
      <c r="BY6" s="21">
        <f t="shared" si="8"/>
        <v>72.599999999999994</v>
      </c>
      <c r="BZ6" s="21">
        <f t="shared" si="8"/>
        <v>69.430000000000007</v>
      </c>
      <c r="CA6" s="20" t="str">
        <f>IF(CA7="","",IF(CA7="-","【-】","【"&amp;SUBSTITUTE(TEXT(CA7,"#,##0.00"),"-","△")&amp;"】"))</f>
        <v>【73.78】</v>
      </c>
      <c r="CB6" s="21" t="str">
        <f>IF(CB7="",NA(),CB7)</f>
        <v>-</v>
      </c>
      <c r="CC6" s="21">
        <f t="shared" ref="CC6:CK6" si="9">IF(CC7="",NA(),CC7)</f>
        <v>394.96</v>
      </c>
      <c r="CD6" s="21">
        <f t="shared" si="9"/>
        <v>700.23</v>
      </c>
      <c r="CE6" s="21">
        <f t="shared" si="9"/>
        <v>481.24</v>
      </c>
      <c r="CF6" s="21">
        <f t="shared" si="9"/>
        <v>359.27</v>
      </c>
      <c r="CG6" s="21" t="str">
        <f t="shared" si="9"/>
        <v>-</v>
      </c>
      <c r="CH6" s="21">
        <f t="shared" si="9"/>
        <v>228.47</v>
      </c>
      <c r="CI6" s="21">
        <f t="shared" si="9"/>
        <v>224.88</v>
      </c>
      <c r="CJ6" s="21">
        <f t="shared" si="9"/>
        <v>228.64</v>
      </c>
      <c r="CK6" s="21">
        <f t="shared" si="9"/>
        <v>239.46</v>
      </c>
      <c r="CL6" s="20" t="str">
        <f>IF(CL7="","",IF(CL7="-","【-】","【"&amp;SUBSTITUTE(TEXT(CL7,"#,##0.00"),"-","△")&amp;"】"))</f>
        <v>【220.62】</v>
      </c>
      <c r="CM6" s="21" t="str">
        <f>IF(CM7="",NA(),CM7)</f>
        <v>-</v>
      </c>
      <c r="CN6" s="21">
        <f t="shared" ref="CN6:CV6" si="10">IF(CN7="",NA(),CN7)</f>
        <v>32.17</v>
      </c>
      <c r="CO6" s="21">
        <f t="shared" si="10"/>
        <v>32.5</v>
      </c>
      <c r="CP6" s="21">
        <f t="shared" si="10"/>
        <v>32.83</v>
      </c>
      <c r="CQ6" s="21">
        <f t="shared" si="10"/>
        <v>33.42</v>
      </c>
      <c r="CR6" s="21" t="str">
        <f t="shared" si="10"/>
        <v>-</v>
      </c>
      <c r="CS6" s="21">
        <f t="shared" si="10"/>
        <v>42.47</v>
      </c>
      <c r="CT6" s="21">
        <f t="shared" si="10"/>
        <v>42.4</v>
      </c>
      <c r="CU6" s="21">
        <f t="shared" si="10"/>
        <v>42.28</v>
      </c>
      <c r="CV6" s="21">
        <f t="shared" si="10"/>
        <v>41.06</v>
      </c>
      <c r="CW6" s="20" t="str">
        <f>IF(CW7="","",IF(CW7="-","【-】","【"&amp;SUBSTITUTE(TEXT(CW7,"#,##0.00"),"-","△")&amp;"】"))</f>
        <v>【42.22】</v>
      </c>
      <c r="CX6" s="21" t="str">
        <f>IF(CX7="",NA(),CX7)</f>
        <v>-</v>
      </c>
      <c r="CY6" s="21">
        <f t="shared" ref="CY6:DG6" si="11">IF(CY7="",NA(),CY7)</f>
        <v>48.91</v>
      </c>
      <c r="CZ6" s="21">
        <f t="shared" si="11"/>
        <v>51.95</v>
      </c>
      <c r="DA6" s="21">
        <f t="shared" si="11"/>
        <v>50.24</v>
      </c>
      <c r="DB6" s="21">
        <f t="shared" si="11"/>
        <v>51.09</v>
      </c>
      <c r="DC6" s="21" t="str">
        <f t="shared" si="11"/>
        <v>-</v>
      </c>
      <c r="DD6" s="21">
        <f t="shared" si="11"/>
        <v>83.75</v>
      </c>
      <c r="DE6" s="21">
        <f t="shared" si="11"/>
        <v>84.19</v>
      </c>
      <c r="DF6" s="21">
        <f t="shared" si="11"/>
        <v>84.34</v>
      </c>
      <c r="DG6" s="21">
        <f t="shared" si="11"/>
        <v>84.34</v>
      </c>
      <c r="DH6" s="20" t="str">
        <f>IF(DH7="","",IF(DH7="-","【-】","【"&amp;SUBSTITUTE(TEXT(DH7,"#,##0.00"),"-","△")&amp;"】"))</f>
        <v>【85.67】</v>
      </c>
      <c r="DI6" s="21" t="str">
        <f>IF(DI7="",NA(),DI7)</f>
        <v>-</v>
      </c>
      <c r="DJ6" s="21">
        <f t="shared" ref="DJ6:DR6" si="12">IF(DJ7="",NA(),DJ7)</f>
        <v>38.6</v>
      </c>
      <c r="DK6" s="21">
        <f t="shared" si="12"/>
        <v>40.4</v>
      </c>
      <c r="DL6" s="21">
        <f t="shared" si="12"/>
        <v>41.98</v>
      </c>
      <c r="DM6" s="21">
        <f t="shared" si="12"/>
        <v>44.01</v>
      </c>
      <c r="DN6" s="21" t="str">
        <f t="shared" si="12"/>
        <v>-</v>
      </c>
      <c r="DO6" s="21">
        <f t="shared" si="12"/>
        <v>24.68</v>
      </c>
      <c r="DP6" s="21">
        <f t="shared" si="12"/>
        <v>21.36</v>
      </c>
      <c r="DQ6" s="21">
        <f t="shared" si="12"/>
        <v>22.79</v>
      </c>
      <c r="DR6" s="21">
        <f t="shared" si="12"/>
        <v>24.8</v>
      </c>
      <c r="DS6" s="20" t="str">
        <f>IF(DS7="","",IF(DS7="-","【-】","【"&amp;SUBSTITUTE(TEXT(DS7,"#,##0.00"),"-","△")&amp;"】"))</f>
        <v>【28.00】</v>
      </c>
      <c r="DT6" s="21" t="str">
        <f>IF(DT7="",NA(),DT7)</f>
        <v>-</v>
      </c>
      <c r="DU6" s="20">
        <f t="shared" ref="DU6:EC6" si="13">IF(DU7="",NA(),DU7)</f>
        <v>0</v>
      </c>
      <c r="DV6" s="20">
        <f t="shared" si="13"/>
        <v>0</v>
      </c>
      <c r="DW6" s="20">
        <f t="shared" si="13"/>
        <v>0</v>
      </c>
      <c r="DX6" s="20">
        <f t="shared" si="13"/>
        <v>0</v>
      </c>
      <c r="DY6" s="21" t="str">
        <f t="shared" si="13"/>
        <v>-</v>
      </c>
      <c r="DZ6" s="21">
        <f t="shared" si="13"/>
        <v>8.6199999999999992</v>
      </c>
      <c r="EA6" s="21">
        <f t="shared" si="13"/>
        <v>0.01</v>
      </c>
      <c r="EB6" s="21">
        <f t="shared" si="13"/>
        <v>0.01</v>
      </c>
      <c r="EC6" s="21">
        <f t="shared" si="13"/>
        <v>0.02</v>
      </c>
      <c r="ED6" s="20" t="str">
        <f>IF(ED7="","",IF(ED7="-","【-】","【"&amp;SUBSTITUTE(TEXT(ED7,"#,##0.00"),"-","△")&amp;"】"))</f>
        <v>【0.03】</v>
      </c>
      <c r="EE6" s="21" t="str">
        <f>IF(EE7="",NA(),EE7)</f>
        <v>-</v>
      </c>
      <c r="EF6" s="20">
        <f t="shared" ref="EF6:EN6" si="14">IF(EF7="",NA(),EF7)</f>
        <v>0</v>
      </c>
      <c r="EG6" s="20">
        <f t="shared" si="14"/>
        <v>0</v>
      </c>
      <c r="EH6" s="20">
        <f t="shared" si="14"/>
        <v>0</v>
      </c>
      <c r="EI6" s="20">
        <f t="shared" si="14"/>
        <v>0</v>
      </c>
      <c r="EJ6" s="21" t="str">
        <f t="shared" si="14"/>
        <v>-</v>
      </c>
      <c r="EK6" s="21">
        <f t="shared" si="14"/>
        <v>0.36</v>
      </c>
      <c r="EL6" s="21">
        <f t="shared" si="14"/>
        <v>0.39</v>
      </c>
      <c r="EM6" s="21">
        <f t="shared" si="14"/>
        <v>0.1</v>
      </c>
      <c r="EN6" s="21">
        <f t="shared" si="14"/>
        <v>0.08</v>
      </c>
      <c r="EO6" s="20" t="str">
        <f>IF(EO7="","",IF(EO7="-","【-】","【"&amp;SUBSTITUTE(TEXT(EO7,"#,##0.00"),"-","△")&amp;"】"))</f>
        <v>【0.13】</v>
      </c>
    </row>
    <row r="7" spans="1:148" s="22" customFormat="1" x14ac:dyDescent="0.15">
      <c r="A7" s="14"/>
      <c r="B7" s="23">
        <v>2022</v>
      </c>
      <c r="C7" s="23">
        <v>362077</v>
      </c>
      <c r="D7" s="23">
        <v>46</v>
      </c>
      <c r="E7" s="23">
        <v>17</v>
      </c>
      <c r="F7" s="23">
        <v>4</v>
      </c>
      <c r="G7" s="23">
        <v>0</v>
      </c>
      <c r="H7" s="23" t="s">
        <v>96</v>
      </c>
      <c r="I7" s="23" t="s">
        <v>97</v>
      </c>
      <c r="J7" s="23" t="s">
        <v>98</v>
      </c>
      <c r="K7" s="23" t="s">
        <v>99</v>
      </c>
      <c r="L7" s="23" t="s">
        <v>100</v>
      </c>
      <c r="M7" s="23" t="s">
        <v>101</v>
      </c>
      <c r="N7" s="24" t="s">
        <v>102</v>
      </c>
      <c r="O7" s="24">
        <v>70.819999999999993</v>
      </c>
      <c r="P7" s="24">
        <v>9.84</v>
      </c>
      <c r="Q7" s="24">
        <v>101.46</v>
      </c>
      <c r="R7" s="24">
        <v>3190</v>
      </c>
      <c r="S7" s="24">
        <v>27354</v>
      </c>
      <c r="T7" s="24">
        <v>367.14</v>
      </c>
      <c r="U7" s="24">
        <v>74.510000000000005</v>
      </c>
      <c r="V7" s="24">
        <v>2666</v>
      </c>
      <c r="W7" s="24">
        <v>0.95</v>
      </c>
      <c r="X7" s="24">
        <v>2806.32</v>
      </c>
      <c r="Y7" s="24" t="s">
        <v>102</v>
      </c>
      <c r="Z7" s="24">
        <v>101.06</v>
      </c>
      <c r="AA7" s="24">
        <v>100.11</v>
      </c>
      <c r="AB7" s="24">
        <v>98.17</v>
      </c>
      <c r="AC7" s="24">
        <v>108.16</v>
      </c>
      <c r="AD7" s="24" t="s">
        <v>102</v>
      </c>
      <c r="AE7" s="24">
        <v>102.73</v>
      </c>
      <c r="AF7" s="24">
        <v>105.78</v>
      </c>
      <c r="AG7" s="24">
        <v>106.09</v>
      </c>
      <c r="AH7" s="24">
        <v>106.44</v>
      </c>
      <c r="AI7" s="24">
        <v>104.54</v>
      </c>
      <c r="AJ7" s="24" t="s">
        <v>102</v>
      </c>
      <c r="AK7" s="24">
        <v>0</v>
      </c>
      <c r="AL7" s="24">
        <v>48.69</v>
      </c>
      <c r="AM7" s="24">
        <v>60.62</v>
      </c>
      <c r="AN7" s="24">
        <v>6.16</v>
      </c>
      <c r="AO7" s="24" t="s">
        <v>102</v>
      </c>
      <c r="AP7" s="24">
        <v>94.97</v>
      </c>
      <c r="AQ7" s="24">
        <v>63.96</v>
      </c>
      <c r="AR7" s="24">
        <v>69.42</v>
      </c>
      <c r="AS7" s="24">
        <v>72.86</v>
      </c>
      <c r="AT7" s="24">
        <v>65.930000000000007</v>
      </c>
      <c r="AU7" s="24" t="s">
        <v>102</v>
      </c>
      <c r="AV7" s="24">
        <v>28.36</v>
      </c>
      <c r="AW7" s="24">
        <v>45.62</v>
      </c>
      <c r="AX7" s="24">
        <v>35.74</v>
      </c>
      <c r="AY7" s="24">
        <v>50.76</v>
      </c>
      <c r="AZ7" s="24" t="s">
        <v>102</v>
      </c>
      <c r="BA7" s="24">
        <v>47.72</v>
      </c>
      <c r="BB7" s="24">
        <v>44.24</v>
      </c>
      <c r="BC7" s="24">
        <v>43.07</v>
      </c>
      <c r="BD7" s="24">
        <v>45.42</v>
      </c>
      <c r="BE7" s="24">
        <v>44.25</v>
      </c>
      <c r="BF7" s="24" t="s">
        <v>102</v>
      </c>
      <c r="BG7" s="24">
        <v>0</v>
      </c>
      <c r="BH7" s="24">
        <v>0</v>
      </c>
      <c r="BI7" s="24">
        <v>0</v>
      </c>
      <c r="BJ7" s="24">
        <v>0</v>
      </c>
      <c r="BK7" s="24" t="s">
        <v>102</v>
      </c>
      <c r="BL7" s="24">
        <v>1206.79</v>
      </c>
      <c r="BM7" s="24">
        <v>1258.43</v>
      </c>
      <c r="BN7" s="24">
        <v>1163.75</v>
      </c>
      <c r="BO7" s="24">
        <v>1195.47</v>
      </c>
      <c r="BP7" s="24">
        <v>1182.1099999999999</v>
      </c>
      <c r="BQ7" s="24" t="s">
        <v>102</v>
      </c>
      <c r="BR7" s="24">
        <v>39.630000000000003</v>
      </c>
      <c r="BS7" s="24">
        <v>22.31</v>
      </c>
      <c r="BT7" s="24">
        <v>32.32</v>
      </c>
      <c r="BU7" s="24">
        <v>43.62</v>
      </c>
      <c r="BV7" s="24" t="s">
        <v>102</v>
      </c>
      <c r="BW7" s="24">
        <v>71.84</v>
      </c>
      <c r="BX7" s="24">
        <v>73.36</v>
      </c>
      <c r="BY7" s="24">
        <v>72.599999999999994</v>
      </c>
      <c r="BZ7" s="24">
        <v>69.430000000000007</v>
      </c>
      <c r="CA7" s="24">
        <v>73.78</v>
      </c>
      <c r="CB7" s="24" t="s">
        <v>102</v>
      </c>
      <c r="CC7" s="24">
        <v>394.96</v>
      </c>
      <c r="CD7" s="24">
        <v>700.23</v>
      </c>
      <c r="CE7" s="24">
        <v>481.24</v>
      </c>
      <c r="CF7" s="24">
        <v>359.27</v>
      </c>
      <c r="CG7" s="24" t="s">
        <v>102</v>
      </c>
      <c r="CH7" s="24">
        <v>228.47</v>
      </c>
      <c r="CI7" s="24">
        <v>224.88</v>
      </c>
      <c r="CJ7" s="24">
        <v>228.64</v>
      </c>
      <c r="CK7" s="24">
        <v>239.46</v>
      </c>
      <c r="CL7" s="24">
        <v>220.62</v>
      </c>
      <c r="CM7" s="24" t="s">
        <v>102</v>
      </c>
      <c r="CN7" s="24">
        <v>32.17</v>
      </c>
      <c r="CO7" s="24">
        <v>32.5</v>
      </c>
      <c r="CP7" s="24">
        <v>32.83</v>
      </c>
      <c r="CQ7" s="24">
        <v>33.42</v>
      </c>
      <c r="CR7" s="24" t="s">
        <v>102</v>
      </c>
      <c r="CS7" s="24">
        <v>42.47</v>
      </c>
      <c r="CT7" s="24">
        <v>42.4</v>
      </c>
      <c r="CU7" s="24">
        <v>42.28</v>
      </c>
      <c r="CV7" s="24">
        <v>41.06</v>
      </c>
      <c r="CW7" s="24">
        <v>42.22</v>
      </c>
      <c r="CX7" s="24" t="s">
        <v>102</v>
      </c>
      <c r="CY7" s="24">
        <v>48.91</v>
      </c>
      <c r="CZ7" s="24">
        <v>51.95</v>
      </c>
      <c r="DA7" s="24">
        <v>50.24</v>
      </c>
      <c r="DB7" s="24">
        <v>51.09</v>
      </c>
      <c r="DC7" s="24" t="s">
        <v>102</v>
      </c>
      <c r="DD7" s="24">
        <v>83.75</v>
      </c>
      <c r="DE7" s="24">
        <v>84.19</v>
      </c>
      <c r="DF7" s="24">
        <v>84.34</v>
      </c>
      <c r="DG7" s="24">
        <v>84.34</v>
      </c>
      <c r="DH7" s="24">
        <v>85.67</v>
      </c>
      <c r="DI7" s="24" t="s">
        <v>102</v>
      </c>
      <c r="DJ7" s="24">
        <v>38.6</v>
      </c>
      <c r="DK7" s="24">
        <v>40.4</v>
      </c>
      <c r="DL7" s="24">
        <v>41.98</v>
      </c>
      <c r="DM7" s="24">
        <v>44.01</v>
      </c>
      <c r="DN7" s="24" t="s">
        <v>102</v>
      </c>
      <c r="DO7" s="24">
        <v>24.68</v>
      </c>
      <c r="DP7" s="24">
        <v>21.36</v>
      </c>
      <c r="DQ7" s="24">
        <v>22.79</v>
      </c>
      <c r="DR7" s="24">
        <v>24.8</v>
      </c>
      <c r="DS7" s="24">
        <v>28</v>
      </c>
      <c r="DT7" s="24" t="s">
        <v>102</v>
      </c>
      <c r="DU7" s="24">
        <v>0</v>
      </c>
      <c r="DV7" s="24">
        <v>0</v>
      </c>
      <c r="DW7" s="24">
        <v>0</v>
      </c>
      <c r="DX7" s="24">
        <v>0</v>
      </c>
      <c r="DY7" s="24" t="s">
        <v>102</v>
      </c>
      <c r="DZ7" s="24">
        <v>8.6199999999999992</v>
      </c>
      <c r="EA7" s="24">
        <v>0.01</v>
      </c>
      <c r="EB7" s="24">
        <v>0.01</v>
      </c>
      <c r="EC7" s="24">
        <v>0.02</v>
      </c>
      <c r="ED7" s="24">
        <v>0.03</v>
      </c>
      <c r="EE7" s="24" t="s">
        <v>102</v>
      </c>
      <c r="EF7" s="24">
        <v>0</v>
      </c>
      <c r="EG7" s="24">
        <v>0</v>
      </c>
      <c r="EH7" s="24">
        <v>0</v>
      </c>
      <c r="EI7" s="24">
        <v>0</v>
      </c>
      <c r="EJ7" s="24" t="s">
        <v>102</v>
      </c>
      <c r="EK7" s="24">
        <v>0.36</v>
      </c>
      <c r="EL7" s="24">
        <v>0.39</v>
      </c>
      <c r="EM7" s="24">
        <v>0.1</v>
      </c>
      <c r="EN7" s="24">
        <v>0.08</v>
      </c>
      <c r="EO7" s="24">
        <v>0.13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city mima</cp:lastModifiedBy>
  <cp:lastPrinted>2024-02-01T23:53:56Z</cp:lastPrinted>
  <dcterms:created xsi:type="dcterms:W3CDTF">2023-12-12T00:58:28Z</dcterms:created>
  <dcterms:modified xsi:type="dcterms:W3CDTF">2024-02-01T23:53:59Z</dcterms:modified>
  <cp:category/>
</cp:coreProperties>
</file>